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HODNINA IN PRISPEVKI\OPSV\Zavarovalne osnove - določanje, objava FURS\zavarovalne osnove_objava FURS\za leto 2024\za september 2024\"/>
    </mc:Choice>
  </mc:AlternateContent>
  <xr:revisionPtr revIDLastSave="0" documentId="8_{55FB30DB-E2D3-4286-83D6-ACAC1C021B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0" i="1"/>
  <c r="B4" i="1"/>
  <c r="B14" i="1" l="1"/>
  <c r="B7" i="1" l="1"/>
  <c r="B8" i="1" s="1"/>
  <c r="B9" i="1" s="1"/>
  <c r="B12" i="1"/>
  <c r="B11" i="1"/>
  <c r="B6" i="1"/>
  <c r="B5" i="1"/>
  <c r="F20" i="1" l="1"/>
  <c r="F19" i="1"/>
  <c r="F18" i="1" l="1"/>
  <c r="F13" i="1"/>
  <c r="F14" i="1"/>
  <c r="K6" i="1" l="1"/>
  <c r="K5" i="1"/>
  <c r="K8" i="1"/>
  <c r="K9" i="1"/>
  <c r="F11" i="1"/>
  <c r="F12" i="1"/>
  <c r="F8" i="1"/>
  <c r="F9" i="1"/>
  <c r="F6" i="1"/>
  <c r="F5" i="1"/>
  <c r="K7" i="1" l="1"/>
  <c r="K4" i="1"/>
  <c r="F7" i="1"/>
  <c r="F4" i="1"/>
  <c r="F10" i="1"/>
</calcChain>
</file>

<file path=xl/sharedStrings.xml><?xml version="1.0" encoding="utf-8"?>
<sst xmlns="http://schemas.openxmlformats.org/spreadsheetml/2006/main" count="58" uniqueCount="31">
  <si>
    <t>60 % PP****</t>
  </si>
  <si>
    <t>20 % PP - uživalci poklicne pokojnine</t>
  </si>
  <si>
    <t>kmetje - prenosniki KG, ki prejemajo rento</t>
  </si>
  <si>
    <t>zavarovanci - kmetje (manjši KD)</t>
  </si>
  <si>
    <t>PP **</t>
  </si>
  <si>
    <t xml:space="preserve">         zavarovanci po 1.odst.25.čl.ZPIZ-2 ter kmetje - prenosniki kmetijskega gospodarstva (6. odst. 25. čl. ZPIZ-2).</t>
  </si>
  <si>
    <t>60 % zadnje znane letne PP***</t>
  </si>
  <si>
    <t>Davčni organ bo sestavil predizpolnjen obračun prispevkov za socialno varnost (POPSV) in ga najpozneje do 10. dne v mesecu za pretekli mesec vročil zavezancu elektronsko prek portala eDavki.</t>
  </si>
  <si>
    <t>Prispevki morajo biti plačani najpozneje do 20. dne v mesecu za pretekli mesec.</t>
  </si>
  <si>
    <t xml:space="preserve">Če podatki v POPSV niso pravilni in/ali popolni, ali če POPSV ni bil odložen, mora zavezanec v sistem eDavki sam predložiti OPSV najpozneje do 15. dne v mesecu za pretekli mesec.                                                                                                        </t>
  </si>
  <si>
    <t>Prehodni davčni podračun</t>
  </si>
  <si>
    <t>Znesek osnove v EUR</t>
  </si>
  <si>
    <t>Stopnja</t>
  </si>
  <si>
    <r>
      <t xml:space="preserve">
PRISPEVKI ZAVEZANCEV, KI SO PROSTOVOLJNO VKLJUČENI </t>
    </r>
    <r>
      <rPr>
        <b/>
        <u/>
        <sz val="8"/>
        <color indexed="9"/>
        <rFont val="Arial"/>
        <family val="2"/>
        <charset val="238"/>
      </rPr>
      <t>TUDI</t>
    </r>
    <r>
      <rPr>
        <b/>
        <sz val="8"/>
        <color indexed="9"/>
        <rFont val="Arial"/>
        <family val="2"/>
        <charset val="238"/>
      </rPr>
      <t xml:space="preserve"> V ZAVAROVANJE ZA PRIMER BREZPOSELNOSTI</t>
    </r>
  </si>
  <si>
    <r>
      <t xml:space="preserve">PRISPEVKI ZAVEZANCEV, KI SO PROSTOVOLJNO VKLJUČENI </t>
    </r>
    <r>
      <rPr>
        <b/>
        <u/>
        <sz val="8"/>
        <color indexed="9"/>
        <rFont val="Arial"/>
        <family val="2"/>
        <charset val="238"/>
      </rPr>
      <t>SAMO</t>
    </r>
    <r>
      <rPr>
        <b/>
        <sz val="8"/>
        <color indexed="9"/>
        <rFont val="Arial"/>
        <family val="2"/>
        <charset val="238"/>
      </rPr>
      <t xml:space="preserve"> V ZAVAROVANJE ZA PRIMER BREZPOSELNOSTI</t>
    </r>
  </si>
  <si>
    <t>SI56 011008882000003</t>
  </si>
  <si>
    <t>Referenca</t>
  </si>
  <si>
    <t>SI56  011008881000030</t>
  </si>
  <si>
    <t>SI19 DŠ-46000</t>
  </si>
  <si>
    <t>SI19 DŠ-42005</t>
  </si>
  <si>
    <t xml:space="preserve">   prispevek zavarovanca </t>
  </si>
  <si>
    <t>SI56 011008881000030</t>
  </si>
  <si>
    <t>Osnova za obračun prispevkov</t>
  </si>
  <si>
    <t>Znesek za plačilo v EUR</t>
  </si>
  <si>
    <t xml:space="preserve">   prispevek delodajalca</t>
  </si>
  <si>
    <t>** Od zneska 0,20 % PP prispevke plačujejo zavarovanci, ki so prostovoljno vključeni samo v zavarovanje za primer brezposelnosti.</t>
  </si>
  <si>
    <t>Povprečna mesečna bruto plača za leto 2023 (PP2023): 2.220,95 EUR</t>
  </si>
  <si>
    <t>*** Od zneska 60 % PP2023 prispevke plačujejo zavarovanci: zaposleni v tujini (2.odst.25.čl.ZPIZ-2), osebe v del.razm. s krajš.DČ (3.odst.25.čl.ZPIZ-2).</t>
  </si>
  <si>
    <t>**** Od zneska 60 % PP2023 prispevke plačujejo zavarovanci: uživalci vdovske, družinske pokojnine (4. odst.25.čl.ZPIZ-2),</t>
  </si>
  <si>
    <t xml:space="preserve">
PRISPEVKI ZAVEZANCEV, KI SO PROSTOVOLJNO VKLJUČENI V OBVEZNO POKOJNINSKO IN INVALIDSKO ZAVAROVANJE (vključitev v zavarovanje po 1.1.2013)
 - ZA SEPTEMBER 2024</t>
  </si>
  <si>
    <t>Povprečna bruto plača za JULIJ 2024 (PP): 2.379,68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</si>
</sst>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10"/>
      <color rgb="FFFF0000"/>
      <name val="Tahoma"/>
      <family val="2"/>
      <charset val="238"/>
    </font>
    <font>
      <sz val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u/>
      <sz val="8"/>
      <color indexed="9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3" fillId="0" borderId="0" xfId="0" applyFont="1"/>
    <xf numFmtId="0" fontId="4" fillId="0" borderId="0" xfId="1" applyFont="1" applyAlignment="1">
      <alignment horizontal="left" vertic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/>
    <xf numFmtId="10" fontId="2" fillId="0" borderId="0" xfId="0" applyNumberFormat="1" applyFont="1" applyBorder="1" applyAlignment="1"/>
    <xf numFmtId="0" fontId="6" fillId="0" borderId="0" xfId="0" applyFont="1"/>
    <xf numFmtId="4" fontId="6" fillId="0" borderId="0" xfId="0" applyNumberFormat="1" applyFont="1" applyBorder="1" applyAlignment="1">
      <alignment horizontal="right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0" xfId="0" applyFont="1" applyFill="1"/>
    <xf numFmtId="0" fontId="8" fillId="0" borderId="0" xfId="0" applyFont="1"/>
    <xf numFmtId="0" fontId="9" fillId="0" borderId="0" xfId="0" applyFont="1"/>
    <xf numFmtId="0" fontId="4" fillId="0" borderId="0" xfId="0" applyFont="1"/>
    <xf numFmtId="4" fontId="4" fillId="4" borderId="1" xfId="0" applyNumberFormat="1" applyFont="1" applyFill="1" applyBorder="1" applyAlignment="1"/>
    <xf numFmtId="0" fontId="4" fillId="0" borderId="0" xfId="0" applyFont="1" applyFill="1"/>
    <xf numFmtId="10" fontId="4" fillId="0" borderId="9" xfId="0" applyNumberFormat="1" applyFont="1" applyBorder="1" applyAlignment="1">
      <alignment vertical="center"/>
    </xf>
    <xf numFmtId="10" fontId="4" fillId="0" borderId="11" xfId="0" applyNumberFormat="1" applyFont="1" applyBorder="1" applyAlignment="1">
      <alignment vertical="center"/>
    </xf>
    <xf numFmtId="10" fontId="4" fillId="0" borderId="8" xfId="0" applyNumberFormat="1" applyFont="1" applyBorder="1" applyAlignment="1">
      <alignment horizontal="center"/>
    </xf>
    <xf numFmtId="10" fontId="4" fillId="0" borderId="5" xfId="0" applyNumberFormat="1" applyFont="1" applyBorder="1" applyAlignment="1">
      <alignment horizontal="center"/>
    </xf>
    <xf numFmtId="10" fontId="4" fillId="0" borderId="7" xfId="0" applyNumberFormat="1" applyFont="1" applyBorder="1" applyAlignment="1">
      <alignment horizontal="center"/>
    </xf>
    <xf numFmtId="10" fontId="4" fillId="0" borderId="12" xfId="0" applyNumberFormat="1" applyFont="1" applyBorder="1" applyAlignment="1">
      <alignment horizontal="center"/>
    </xf>
    <xf numFmtId="4" fontId="4" fillId="4" borderId="6" xfId="0" applyNumberFormat="1" applyFont="1" applyFill="1" applyBorder="1" applyAlignment="1"/>
    <xf numFmtId="4" fontId="4" fillId="0" borderId="5" xfId="0" applyNumberFormat="1" applyFont="1" applyBorder="1" applyAlignment="1"/>
    <xf numFmtId="4" fontId="4" fillId="0" borderId="7" xfId="0" applyNumberFormat="1" applyFont="1" applyBorder="1" applyAlignment="1"/>
    <xf numFmtId="0" fontId="4" fillId="4" borderId="1" xfId="0" applyFont="1" applyFill="1" applyBorder="1" applyAlignment="1">
      <alignment horizontal="center"/>
    </xf>
    <xf numFmtId="4" fontId="4" fillId="0" borderId="8" xfId="0" applyNumberFormat="1" applyFont="1" applyBorder="1" applyAlignment="1"/>
    <xf numFmtId="4" fontId="4" fillId="4" borderId="2" xfId="0" applyNumberFormat="1" applyFont="1" applyFill="1" applyBorder="1" applyAlignment="1"/>
    <xf numFmtId="0" fontId="4" fillId="4" borderId="2" xfId="0" applyFont="1" applyFill="1" applyBorder="1" applyAlignment="1">
      <alignment horizontal="center"/>
    </xf>
    <xf numFmtId="4" fontId="4" fillId="4" borderId="8" xfId="0" applyNumberFormat="1" applyFont="1" applyFill="1" applyBorder="1" applyAlignment="1"/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vertical="center"/>
    </xf>
    <xf numFmtId="4" fontId="4" fillId="0" borderId="12" xfId="0" applyNumberFormat="1" applyFont="1" applyBorder="1" applyAlignment="1"/>
    <xf numFmtId="4" fontId="4" fillId="0" borderId="7" xfId="0" applyNumberFormat="1" applyFont="1" applyBorder="1" applyAlignment="1">
      <alignment horizontal="right" vertical="center"/>
    </xf>
    <xf numFmtId="10" fontId="4" fillId="4" borderId="4" xfId="0" applyNumberFormat="1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center" vertical="center"/>
    </xf>
    <xf numFmtId="10" fontId="4" fillId="0" borderId="9" xfId="0" applyNumberFormat="1" applyFont="1" applyBorder="1" applyAlignment="1">
      <alignment horizontal="right" vertical="center"/>
    </xf>
    <xf numFmtId="10" fontId="4" fillId="0" borderId="9" xfId="0" applyNumberFormat="1" applyFont="1" applyBorder="1" applyAlignment="1">
      <alignment horizontal="center" vertical="center"/>
    </xf>
    <xf numFmtId="10" fontId="4" fillId="0" borderId="11" xfId="0" applyNumberFormat="1" applyFont="1" applyBorder="1" applyAlignment="1">
      <alignment horizontal="right" vertical="center"/>
    </xf>
    <xf numFmtId="4" fontId="4" fillId="4" borderId="3" xfId="0" applyNumberFormat="1" applyFont="1" applyFill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10" fontId="2" fillId="0" borderId="0" xfId="0" applyNumberFormat="1" applyFont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10" fillId="3" borderId="2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/>
    </xf>
    <xf numFmtId="10" fontId="4" fillId="0" borderId="19" xfId="0" applyNumberFormat="1" applyFont="1" applyBorder="1" applyAlignment="1">
      <alignment horizontal="right"/>
    </xf>
    <xf numFmtId="0" fontId="4" fillId="4" borderId="9" xfId="0" applyFont="1" applyFill="1" applyBorder="1" applyAlignment="1">
      <alignment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4" borderId="21" xfId="0" applyFont="1" applyFill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10" fontId="4" fillId="4" borderId="14" xfId="0" applyNumberFormat="1" applyFont="1" applyFill="1" applyBorder="1" applyAlignment="1">
      <alignment horizontal="right"/>
    </xf>
    <xf numFmtId="10" fontId="4" fillId="0" borderId="13" xfId="0" applyNumberFormat="1" applyFont="1" applyBorder="1" applyAlignment="1">
      <alignment horizontal="right"/>
    </xf>
    <xf numFmtId="10" fontId="4" fillId="0" borderId="14" xfId="0" applyNumberFormat="1" applyFont="1" applyBorder="1" applyAlignment="1">
      <alignment horizontal="right"/>
    </xf>
    <xf numFmtId="10" fontId="4" fillId="4" borderId="15" xfId="0" applyNumberFormat="1" applyFont="1" applyFill="1" applyBorder="1" applyAlignment="1">
      <alignment horizontal="right"/>
    </xf>
    <xf numFmtId="10" fontId="4" fillId="0" borderId="22" xfId="0" applyNumberFormat="1" applyFont="1" applyBorder="1" applyAlignment="1">
      <alignment horizontal="right"/>
    </xf>
    <xf numFmtId="10" fontId="4" fillId="4" borderId="10" xfId="0" applyNumberFormat="1" applyFont="1" applyFill="1" applyBorder="1" applyAlignment="1">
      <alignment horizontal="right"/>
    </xf>
    <xf numFmtId="10" fontId="4" fillId="4" borderId="23" xfId="0" applyNumberFormat="1" applyFont="1" applyFill="1" applyBorder="1" applyAlignment="1">
      <alignment horizontal="right"/>
    </xf>
    <xf numFmtId="0" fontId="4" fillId="0" borderId="0" xfId="0" applyFont="1" applyAlignment="1">
      <alignment vertical="center"/>
    </xf>
    <xf numFmtId="4" fontId="4" fillId="4" borderId="1" xfId="0" applyNumberFormat="1" applyFont="1" applyFill="1" applyBorder="1" applyAlignment="1">
      <alignment horizontal="right" vertical="center"/>
    </xf>
    <xf numFmtId="0" fontId="4" fillId="4" borderId="3" xfId="0" applyFont="1" applyFill="1" applyBorder="1" applyAlignment="1">
      <alignment vertical="center"/>
    </xf>
    <xf numFmtId="4" fontId="4" fillId="5" borderId="5" xfId="0" applyNumberFormat="1" applyFont="1" applyFill="1" applyBorder="1" applyAlignment="1">
      <alignment horizontal="right" vertical="center"/>
    </xf>
    <xf numFmtId="0" fontId="4" fillId="0" borderId="24" xfId="0" applyFont="1" applyBorder="1" applyAlignment="1">
      <alignment vertical="center"/>
    </xf>
    <xf numFmtId="4" fontId="4" fillId="5" borderId="25" xfId="0" applyNumberFormat="1" applyFont="1" applyFill="1" applyBorder="1" applyAlignment="1">
      <alignment horizontal="right" vertical="center"/>
    </xf>
    <xf numFmtId="0" fontId="10" fillId="3" borderId="2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/>
    </xf>
    <xf numFmtId="10" fontId="4" fillId="4" borderId="26" xfId="0" applyNumberFormat="1" applyFont="1" applyFill="1" applyBorder="1" applyAlignment="1">
      <alignment horizontal="right"/>
    </xf>
    <xf numFmtId="0" fontId="4" fillId="4" borderId="3" xfId="0" applyFont="1" applyFill="1" applyBorder="1" applyAlignment="1">
      <alignment horizontal="center"/>
    </xf>
    <xf numFmtId="4" fontId="4" fillId="4" borderId="3" xfId="0" applyNumberFormat="1" applyFont="1" applyFill="1" applyBorder="1" applyAlignment="1"/>
    <xf numFmtId="4" fontId="4" fillId="4" borderId="3" xfId="0" applyNumberFormat="1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horizontal="right" vertical="center"/>
    </xf>
    <xf numFmtId="4" fontId="4" fillId="0" borderId="6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showGridLines="0" tabSelected="1" zoomScaleNormal="100" workbookViewId="0">
      <selection activeCell="A22" sqref="A22:F22"/>
    </sheetView>
  </sheetViews>
  <sheetFormatPr defaultRowHeight="14.4" x14ac:dyDescent="0.3"/>
  <cols>
    <col min="1" max="1" width="29" customWidth="1"/>
    <col min="2" max="2" width="7.33203125" customWidth="1"/>
    <col min="3" max="3" width="6.5546875" customWidth="1"/>
    <col min="4" max="4" width="17.109375" customWidth="1"/>
    <col min="5" max="5" width="11.33203125" customWidth="1"/>
    <col min="6" max="6" width="9.5546875" customWidth="1"/>
    <col min="7" max="7" width="0.5546875" customWidth="1"/>
    <col min="8" max="8" width="6.6640625" customWidth="1"/>
    <col min="9" max="9" width="18" bestFit="1" customWidth="1"/>
    <col min="10" max="10" width="11.33203125" bestFit="1" customWidth="1"/>
    <col min="11" max="11" width="10" customWidth="1"/>
    <col min="12" max="12" width="0.109375" customWidth="1"/>
    <col min="13" max="13" width="7" hidden="1" customWidth="1"/>
    <col min="14" max="14" width="5.109375" customWidth="1"/>
  </cols>
  <sheetData>
    <row r="1" spans="1:11" ht="46.2" customHeight="1" thickBot="1" x14ac:dyDescent="0.35">
      <c r="A1" s="80" t="s">
        <v>29</v>
      </c>
      <c r="B1" s="81"/>
      <c r="C1" s="81"/>
      <c r="D1" s="81"/>
      <c r="E1" s="81"/>
      <c r="F1" s="82"/>
      <c r="G1" s="6"/>
      <c r="H1" s="80" t="s">
        <v>13</v>
      </c>
      <c r="I1" s="81"/>
      <c r="J1" s="81"/>
      <c r="K1" s="82"/>
    </row>
    <row r="2" spans="1:11" ht="12.6" customHeight="1" thickBot="1" x14ac:dyDescent="0.35">
      <c r="A2" s="7"/>
      <c r="B2" s="8"/>
      <c r="C2" s="9"/>
      <c r="D2" s="9"/>
      <c r="E2" s="9"/>
      <c r="F2" s="9"/>
      <c r="G2" s="10"/>
      <c r="H2" s="15"/>
      <c r="I2" s="15"/>
      <c r="J2" s="15"/>
      <c r="K2" s="15"/>
    </row>
    <row r="3" spans="1:11" ht="37.5" customHeight="1" thickBot="1" x14ac:dyDescent="0.35">
      <c r="A3" s="43" t="s">
        <v>22</v>
      </c>
      <c r="B3" s="44" t="s">
        <v>11</v>
      </c>
      <c r="C3" s="44" t="s">
        <v>12</v>
      </c>
      <c r="D3" s="44" t="s">
        <v>10</v>
      </c>
      <c r="E3" s="44" t="s">
        <v>16</v>
      </c>
      <c r="F3" s="44" t="s">
        <v>23</v>
      </c>
      <c r="G3" s="45"/>
      <c r="H3" s="44" t="s">
        <v>12</v>
      </c>
      <c r="I3" s="46" t="s">
        <v>10</v>
      </c>
      <c r="J3" s="47" t="s">
        <v>16</v>
      </c>
      <c r="K3" s="48" t="s">
        <v>23</v>
      </c>
    </row>
    <row r="4" spans="1:11" x14ac:dyDescent="0.3">
      <c r="A4" s="51" t="s">
        <v>6</v>
      </c>
      <c r="B4" s="76">
        <f>ROUND(2220.95*0.6,2)</f>
        <v>1332.57</v>
      </c>
      <c r="C4" s="58">
        <v>0.24349999999999999</v>
      </c>
      <c r="D4" s="30" t="s">
        <v>15</v>
      </c>
      <c r="E4" s="31" t="s">
        <v>18</v>
      </c>
      <c r="F4" s="29">
        <f>+F5+F6</f>
        <v>324.48</v>
      </c>
      <c r="G4" s="6"/>
      <c r="H4" s="34">
        <v>2E-3</v>
      </c>
      <c r="I4" s="35" t="s">
        <v>17</v>
      </c>
      <c r="J4" s="35" t="s">
        <v>19</v>
      </c>
      <c r="K4" s="39">
        <f>+K5+K6</f>
        <v>2.67</v>
      </c>
    </row>
    <row r="5" spans="1:11" x14ac:dyDescent="0.3">
      <c r="A5" s="52" t="s">
        <v>20</v>
      </c>
      <c r="B5" s="68">
        <f>+B4</f>
        <v>1332.57</v>
      </c>
      <c r="C5" s="50">
        <v>0.155</v>
      </c>
      <c r="D5" s="19"/>
      <c r="E5" s="19"/>
      <c r="F5" s="23">
        <f>ROUND(+B4*C5,2)</f>
        <v>206.55</v>
      </c>
      <c r="G5" s="6"/>
      <c r="H5" s="36">
        <v>1.4E-3</v>
      </c>
      <c r="I5" s="37"/>
      <c r="J5" s="37"/>
      <c r="K5" s="40">
        <f>ROUND(+B4*H5,2)</f>
        <v>1.87</v>
      </c>
    </row>
    <row r="6" spans="1:11" ht="15" thickBot="1" x14ac:dyDescent="0.35">
      <c r="A6" s="69" t="s">
        <v>24</v>
      </c>
      <c r="B6" s="70">
        <f>+B4</f>
        <v>1332.57</v>
      </c>
      <c r="C6" s="62">
        <v>8.8499999999999995E-2</v>
      </c>
      <c r="D6" s="21"/>
      <c r="E6" s="21"/>
      <c r="F6" s="32">
        <f>ROUND(+B4*C6,2)</f>
        <v>117.93</v>
      </c>
      <c r="G6" s="6"/>
      <c r="H6" s="36">
        <v>5.9999999999999995E-4</v>
      </c>
      <c r="I6" s="37"/>
      <c r="J6" s="37"/>
      <c r="K6" s="40">
        <f>ROUND(+B4*H6,2)</f>
        <v>0.8</v>
      </c>
    </row>
    <row r="7" spans="1:11" x14ac:dyDescent="0.3">
      <c r="A7" s="72" t="s">
        <v>0</v>
      </c>
      <c r="B7" s="76">
        <f>+B4</f>
        <v>1332.57</v>
      </c>
      <c r="C7" s="73">
        <v>0.24349999999999999</v>
      </c>
      <c r="D7" s="74" t="s">
        <v>15</v>
      </c>
      <c r="E7" s="74" t="s">
        <v>18</v>
      </c>
      <c r="F7" s="75">
        <f>+F8+F9</f>
        <v>324.48</v>
      </c>
      <c r="G7" s="6"/>
      <c r="H7" s="34">
        <v>2E-3</v>
      </c>
      <c r="I7" s="35" t="s">
        <v>17</v>
      </c>
      <c r="J7" s="35" t="s">
        <v>19</v>
      </c>
      <c r="K7" s="39">
        <f>+K8+K9</f>
        <v>2.67</v>
      </c>
    </row>
    <row r="8" spans="1:11" x14ac:dyDescent="0.3">
      <c r="A8" s="54" t="s">
        <v>20</v>
      </c>
      <c r="B8" s="68">
        <f>+B7</f>
        <v>1332.57</v>
      </c>
      <c r="C8" s="60">
        <v>0.155</v>
      </c>
      <c r="D8" s="18"/>
      <c r="E8" s="18"/>
      <c r="F8" s="26">
        <f>ROUND(+B7*C8,2)</f>
        <v>206.55</v>
      </c>
      <c r="G8" s="6"/>
      <c r="H8" s="36">
        <v>1.4E-3</v>
      </c>
      <c r="I8" s="16"/>
      <c r="J8" s="16"/>
      <c r="K8" s="41">
        <f>ROUND(+B7*H8,2)</f>
        <v>1.87</v>
      </c>
    </row>
    <row r="9" spans="1:11" ht="15" thickBot="1" x14ac:dyDescent="0.35">
      <c r="A9" s="53" t="s">
        <v>24</v>
      </c>
      <c r="B9" s="70">
        <f>+B8</f>
        <v>1332.57</v>
      </c>
      <c r="C9" s="59">
        <v>8.8499999999999995E-2</v>
      </c>
      <c r="D9" s="20"/>
      <c r="E9" s="20"/>
      <c r="F9" s="24">
        <f>ROUND(+B7*C9,2)</f>
        <v>117.93</v>
      </c>
      <c r="G9" s="6"/>
      <c r="H9" s="38">
        <v>5.9999999999999995E-4</v>
      </c>
      <c r="I9" s="17"/>
      <c r="J9" s="17"/>
      <c r="K9" s="33">
        <f>ROUND(+B7*H9,2)</f>
        <v>0.8</v>
      </c>
    </row>
    <row r="10" spans="1:11" x14ac:dyDescent="0.3">
      <c r="A10" s="55" t="s">
        <v>1</v>
      </c>
      <c r="B10" s="67">
        <f>ROUND(2220.95*0.2,2)</f>
        <v>444.19</v>
      </c>
      <c r="C10" s="61">
        <v>0.24349999999999999</v>
      </c>
      <c r="D10" s="28" t="s">
        <v>15</v>
      </c>
      <c r="E10" s="28" t="s">
        <v>18</v>
      </c>
      <c r="F10" s="27">
        <f>+F11+F12</f>
        <v>108.16</v>
      </c>
      <c r="G10" s="6"/>
      <c r="H10" s="11"/>
      <c r="I10" s="11"/>
      <c r="J10" s="11"/>
      <c r="K10" s="11"/>
    </row>
    <row r="11" spans="1:11" x14ac:dyDescent="0.3">
      <c r="A11" s="49" t="s">
        <v>20</v>
      </c>
      <c r="B11" s="68">
        <f>+B10</f>
        <v>444.19</v>
      </c>
      <c r="C11" s="50">
        <v>0.155</v>
      </c>
      <c r="D11" s="19"/>
      <c r="E11" s="19"/>
      <c r="F11" s="23">
        <f>ROUND(+B10*C11,2)</f>
        <v>68.849999999999994</v>
      </c>
      <c r="G11" s="6"/>
      <c r="H11" s="11"/>
      <c r="I11" s="11"/>
      <c r="J11" s="11"/>
      <c r="K11" s="11"/>
    </row>
    <row r="12" spans="1:11" ht="15" thickBot="1" x14ac:dyDescent="0.35">
      <c r="A12" s="69" t="s">
        <v>24</v>
      </c>
      <c r="B12" s="70">
        <f>+B10</f>
        <v>444.19</v>
      </c>
      <c r="C12" s="62">
        <v>8.8499999999999995E-2</v>
      </c>
      <c r="D12" s="21"/>
      <c r="E12" s="21"/>
      <c r="F12" s="32">
        <f>ROUND(+B10*C12,2)</f>
        <v>39.31</v>
      </c>
      <c r="G12" s="6"/>
      <c r="H12" s="11"/>
      <c r="J12" s="11"/>
      <c r="K12" s="11"/>
    </row>
    <row r="13" spans="1:11" ht="15" thickBot="1" x14ac:dyDescent="0.35">
      <c r="A13" s="56" t="s">
        <v>2</v>
      </c>
      <c r="B13" s="66">
        <f>ROUND(2220.95*0.6,2)</f>
        <v>1332.57</v>
      </c>
      <c r="C13" s="63">
        <v>0.155</v>
      </c>
      <c r="D13" s="25" t="s">
        <v>15</v>
      </c>
      <c r="E13" s="25" t="s">
        <v>18</v>
      </c>
      <c r="F13" s="14">
        <f>ROUND(+B13*C13,2)</f>
        <v>206.55</v>
      </c>
      <c r="G13" s="6"/>
      <c r="H13" s="11"/>
      <c r="I13" s="11"/>
      <c r="J13" s="11"/>
      <c r="K13" s="11"/>
    </row>
    <row r="14" spans="1:11" ht="15" thickBot="1" x14ac:dyDescent="0.35">
      <c r="A14" s="57" t="s">
        <v>3</v>
      </c>
      <c r="B14" s="66">
        <f t="shared" ref="B14" si="0">+B13</f>
        <v>1332.57</v>
      </c>
      <c r="C14" s="64">
        <v>0.155</v>
      </c>
      <c r="D14" s="25" t="s">
        <v>15</v>
      </c>
      <c r="E14" s="25" t="s">
        <v>18</v>
      </c>
      <c r="F14" s="22">
        <f>ROUND(+B14*C14,2)</f>
        <v>206.55</v>
      </c>
      <c r="G14" s="6"/>
      <c r="H14" s="11"/>
      <c r="I14" s="11"/>
      <c r="J14" s="11"/>
      <c r="K14" s="11"/>
    </row>
    <row r="15" spans="1:11" ht="7.95" customHeight="1" thickBot="1" x14ac:dyDescent="0.35">
      <c r="A15" s="13"/>
      <c r="B15" s="13"/>
      <c r="C15" s="13"/>
      <c r="D15" s="13"/>
      <c r="E15" s="13"/>
      <c r="F15" s="13"/>
      <c r="G15" s="6"/>
      <c r="H15" s="6"/>
      <c r="I15" s="6"/>
      <c r="J15" s="6"/>
      <c r="K15" s="6"/>
    </row>
    <row r="16" spans="1:11" ht="30" customHeight="1" thickBot="1" x14ac:dyDescent="0.35">
      <c r="A16" s="80" t="s">
        <v>14</v>
      </c>
      <c r="B16" s="81"/>
      <c r="C16" s="81"/>
      <c r="D16" s="81"/>
      <c r="E16" s="81"/>
      <c r="F16" s="82"/>
      <c r="G16" s="6"/>
      <c r="H16" s="6"/>
      <c r="I16" s="6"/>
      <c r="J16" s="6"/>
      <c r="K16" s="6"/>
    </row>
    <row r="17" spans="1:14" ht="35.25" customHeight="1" thickBot="1" x14ac:dyDescent="0.35">
      <c r="A17" s="71" t="s">
        <v>22</v>
      </c>
      <c r="B17" s="46" t="s">
        <v>11</v>
      </c>
      <c r="C17" s="46" t="s">
        <v>12</v>
      </c>
      <c r="D17" s="46" t="s">
        <v>10</v>
      </c>
      <c r="E17" s="47" t="s">
        <v>16</v>
      </c>
      <c r="F17" s="47" t="s">
        <v>23</v>
      </c>
      <c r="G17" s="6"/>
      <c r="H17" s="6"/>
      <c r="I17" s="6"/>
      <c r="J17" s="6"/>
      <c r="K17" s="6"/>
    </row>
    <row r="18" spans="1:14" x14ac:dyDescent="0.3">
      <c r="A18" s="72" t="s">
        <v>4</v>
      </c>
      <c r="B18" s="77">
        <v>2379.6799999999998</v>
      </c>
      <c r="C18" s="73">
        <v>2E-3</v>
      </c>
      <c r="D18" s="74" t="s">
        <v>21</v>
      </c>
      <c r="E18" s="35" t="s">
        <v>19</v>
      </c>
      <c r="F18" s="75">
        <f>+F19+F20</f>
        <v>4.76</v>
      </c>
      <c r="G18" s="12"/>
      <c r="H18" s="12"/>
      <c r="I18" s="12"/>
      <c r="J18" s="12"/>
      <c r="K18" s="12"/>
    </row>
    <row r="19" spans="1:14" x14ac:dyDescent="0.3">
      <c r="A19" s="52" t="s">
        <v>20</v>
      </c>
      <c r="B19" s="78">
        <v>2379.6799999999998</v>
      </c>
      <c r="C19" s="50">
        <v>1.4E-3</v>
      </c>
      <c r="D19" s="19"/>
      <c r="E19" s="19"/>
      <c r="F19" s="23">
        <f>ROUND(+B19*+C19,2)</f>
        <v>3.33</v>
      </c>
      <c r="G19" s="12"/>
      <c r="H19" s="12"/>
      <c r="I19" s="12"/>
      <c r="J19" s="12"/>
      <c r="K19" s="12"/>
    </row>
    <row r="20" spans="1:14" ht="15" thickBot="1" x14ac:dyDescent="0.35">
      <c r="A20" s="53" t="s">
        <v>24</v>
      </c>
      <c r="B20" s="79">
        <v>2379.6799999999998</v>
      </c>
      <c r="C20" s="59">
        <v>5.9999999999999995E-4</v>
      </c>
      <c r="D20" s="20"/>
      <c r="E20" s="20"/>
      <c r="F20" s="24">
        <f>ROUND(+B20*+C20,2)</f>
        <v>1.43</v>
      </c>
      <c r="G20" s="12"/>
      <c r="H20" s="12"/>
      <c r="I20" s="12"/>
      <c r="J20" s="12"/>
      <c r="K20" s="12"/>
    </row>
    <row r="21" spans="1:14" ht="1.95" customHeight="1" x14ac:dyDescent="0.3">
      <c r="A21" s="3"/>
      <c r="B21" s="4">
        <v>2332.6999999999998</v>
      </c>
      <c r="C21" s="42"/>
      <c r="D21" s="5"/>
      <c r="E21" s="5"/>
      <c r="F21" s="4"/>
      <c r="G21" s="1"/>
      <c r="H21" s="1"/>
      <c r="I21" s="1"/>
      <c r="J21" s="1"/>
      <c r="K21" s="1"/>
    </row>
    <row r="22" spans="1:14" x14ac:dyDescent="0.3">
      <c r="A22" s="83" t="s">
        <v>30</v>
      </c>
      <c r="B22" s="83"/>
      <c r="C22" s="83"/>
      <c r="D22" s="83"/>
      <c r="E22" s="83"/>
      <c r="F22" s="83"/>
      <c r="G22" s="65"/>
      <c r="H22" s="65"/>
      <c r="I22" s="65"/>
      <c r="J22" s="65"/>
      <c r="K22" s="65"/>
      <c r="L22" s="65"/>
      <c r="M22" s="65"/>
      <c r="N22" s="65"/>
    </row>
    <row r="23" spans="1:14" x14ac:dyDescent="0.3">
      <c r="A23" s="2" t="s">
        <v>26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x14ac:dyDescent="0.3">
      <c r="A24" s="65" t="s">
        <v>25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</row>
    <row r="25" spans="1:14" x14ac:dyDescent="0.3">
      <c r="A25" s="65" t="s">
        <v>27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</row>
    <row r="26" spans="1:14" x14ac:dyDescent="0.3">
      <c r="A26" s="65" t="s">
        <v>28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</row>
    <row r="27" spans="1:14" ht="19.5" customHeight="1" x14ac:dyDescent="0.3">
      <c r="A27" s="65" t="s">
        <v>5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</row>
    <row r="28" spans="1:14" ht="20.399999999999999" customHeight="1" x14ac:dyDescent="0.3">
      <c r="A28" s="85" t="s">
        <v>7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65"/>
      <c r="M28" s="65"/>
      <c r="N28" s="65"/>
    </row>
    <row r="29" spans="1:14" ht="17.399999999999999" customHeight="1" x14ac:dyDescent="0.3">
      <c r="A29" s="84" t="s">
        <v>9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</row>
    <row r="30" spans="1:14" ht="15.6" customHeight="1" x14ac:dyDescent="0.3">
      <c r="A30" s="65" t="s">
        <v>8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</row>
    <row r="31" spans="1:14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</sheetData>
  <mergeCells count="6">
    <mergeCell ref="A1:F1"/>
    <mergeCell ref="A16:F16"/>
    <mergeCell ref="A22:F22"/>
    <mergeCell ref="A29:N29"/>
    <mergeCell ref="A28:K28"/>
    <mergeCell ref="H1:K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R14" sqref="R14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Marjetka Grivec Husar</dc:creator>
  <cp:lastModifiedBy>Tanja Mehle</cp:lastModifiedBy>
  <cp:lastPrinted>2018-09-27T11:54:17Z</cp:lastPrinted>
  <dcterms:created xsi:type="dcterms:W3CDTF">2016-01-13T13:00:15Z</dcterms:created>
  <dcterms:modified xsi:type="dcterms:W3CDTF">2024-09-24T08:31:48Z</dcterms:modified>
</cp:coreProperties>
</file>